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525" windowWidth="19815" windowHeight="7365"/>
  </bookViews>
  <sheets>
    <sheet name="start" sheetId="1" r:id="rId1"/>
    <sheet name="ÜP" sheetId="2" r:id="rId2"/>
    <sheet name="Anaüüsl" sheetId="3" r:id="rId3"/>
    <sheet name="Struktuur" sheetId="5" r:id="rId4"/>
    <sheet name="Arvutid" sheetId="4" r:id="rId5"/>
    <sheet name="Töötajad" sheetId="6" r:id="rId6"/>
    <sheet name="Müügid" sheetId="7" r:id="rId7"/>
    <sheet name="Koond_1" sheetId="8" r:id="rId8"/>
    <sheet name="Risttabelid" sheetId="9" r:id="rId9"/>
    <sheet name="Sheet1" sheetId="10" r:id="rId10"/>
  </sheets>
  <definedNames>
    <definedName name="arv">Müügid!$F$9:$F$1040</definedName>
    <definedName name="arve">Müügid!$C$9:$C$1040</definedName>
    <definedName name="Arvutid">Arvutid!$B$4:$F$18</definedName>
    <definedName name="hind">Müügid!$G$9:$G$1040</definedName>
    <definedName name="K_mark">Arvutid!$B$5:$B$18</definedName>
    <definedName name="kauplus">Müügid!$K$9:$K$1040</definedName>
    <definedName name="km">Müügid!$I$9:$I$1040</definedName>
    <definedName name="km_pr">Müügid!$I$4</definedName>
    <definedName name="kood">Töötajad!$B$5:$B$16</definedName>
    <definedName name="kuupäev">Müügid!$B$9:$B$1040</definedName>
    <definedName name="maks_kga">Müügid!$J$9:$J$1040</definedName>
    <definedName name="maks_kta">Müügid!$H$9:$H$1040</definedName>
    <definedName name="mark">Müügid!$E$9:$E$1040</definedName>
    <definedName name="Müügid">Müügid!$B$8:$K$1040</definedName>
    <definedName name="müüja">Müügid!$D$9:$D$1040</definedName>
    <definedName name="T_kauplus">Töötajad!$D$5:$D$17</definedName>
    <definedName name="T_nimi">Töötajad!$C$5:$C$17</definedName>
    <definedName name="Töötajad">Töötajad!$B$4:$F$17</definedName>
  </definedNames>
  <calcPr calcId="125725"/>
</workbook>
</file>

<file path=xl/calcChain.xml><?xml version="1.0" encoding="utf-8"?>
<calcChain xmlns="http://schemas.openxmlformats.org/spreadsheetml/2006/main">
  <c r="K9" i="7"/>
  <c r="K10"/>
  <c r="K11"/>
  <c r="G11"/>
  <c r="H11" s="1"/>
  <c r="G10"/>
  <c r="H10" s="1"/>
  <c r="I10" s="1"/>
  <c r="J10" s="1"/>
  <c r="L9"/>
  <c r="G9"/>
  <c r="H9" s="1"/>
  <c r="F6"/>
  <c r="E16" i="6"/>
  <c r="E15"/>
  <c r="E14"/>
  <c r="E13"/>
  <c r="E12"/>
  <c r="E11"/>
  <c r="E10"/>
  <c r="E9"/>
  <c r="E8"/>
  <c r="E7"/>
  <c r="E6"/>
  <c r="E5"/>
  <c r="I11" i="7" l="1"/>
  <c r="J11" s="1"/>
  <c r="H6"/>
  <c r="I9"/>
  <c r="I6" l="1"/>
  <c r="J9"/>
  <c r="J6" s="1"/>
</calcChain>
</file>

<file path=xl/sharedStrings.xml><?xml version="1.0" encoding="utf-8"?>
<sst xmlns="http://schemas.openxmlformats.org/spreadsheetml/2006/main" count="123" uniqueCount="122">
  <si>
    <t>Rakendus "Arvutite müük"</t>
  </si>
  <si>
    <t>Arvuti struktuur ja põhikomponendid</t>
  </si>
  <si>
    <t>Arvutid</t>
  </si>
  <si>
    <t xml:space="preserve"> </t>
  </si>
  <si>
    <t>Superkone</t>
  </si>
  <si>
    <t>Näita</t>
  </si>
  <si>
    <t>Töötajad</t>
  </si>
  <si>
    <t>Superkone</t>
  </si>
  <si>
    <t>Näita</t>
  </si>
  <si>
    <t>ekraanivisiooni klipp</t>
  </si>
  <si>
    <t>ekraanivisiooni klipp</t>
  </si>
  <si>
    <t>mark</t>
  </si>
  <si>
    <t>Superkone</t>
  </si>
  <si>
    <t>isikukood</t>
  </si>
  <si>
    <t>Arvutite müük</t>
  </si>
  <si>
    <t>protsessor</t>
  </si>
  <si>
    <t>mälu, MB</t>
  </si>
  <si>
    <t>ketas, GB</t>
  </si>
  <si>
    <t>hind, €</t>
  </si>
  <si>
    <t>Aragorn</t>
  </si>
  <si>
    <t>Jaanuar</t>
  </si>
  <si>
    <t>Näita</t>
  </si>
  <si>
    <t>ekraanivisiooni klipp</t>
  </si>
  <si>
    <t>km_pr</t>
  </si>
  <si>
    <t xml:space="preserve">Pent 4; 3,0 </t>
  </si>
  <si>
    <t>nimi</t>
  </si>
  <si>
    <t>kauplus</t>
  </si>
  <si>
    <t>sünniaeg</t>
  </si>
  <si>
    <t>aadress</t>
  </si>
  <si>
    <t>Agur Mart</t>
  </si>
  <si>
    <t>Koondid</t>
  </si>
  <si>
    <t>Superkone</t>
  </si>
  <si>
    <t>Mustamäe</t>
  </si>
  <si>
    <t>Aura</t>
  </si>
  <si>
    <t>AMD 64; 3,0</t>
  </si>
  <si>
    <t>Balrog</t>
  </si>
  <si>
    <t xml:space="preserve">Pent 4; 3,0 </t>
  </si>
  <si>
    <t>Ekstra</t>
  </si>
  <si>
    <t>AMD S; 2,8</t>
  </si>
  <si>
    <t>Eliisa</t>
  </si>
  <si>
    <t>AMD S; 3,0</t>
  </si>
  <si>
    <t>Elrond</t>
  </si>
  <si>
    <t xml:space="preserve">Pent 4; 3,0 </t>
  </si>
  <si>
    <t>Frodo</t>
  </si>
  <si>
    <t>AMD 64; 3,5</t>
  </si>
  <si>
    <t>Futura</t>
  </si>
  <si>
    <t>AMD 64; 3,0</t>
  </si>
  <si>
    <t>Kokku</t>
  </si>
  <si>
    <t>Legro</t>
  </si>
  <si>
    <t>AMD S; 2,6</t>
  </si>
  <si>
    <t>Polaris</t>
  </si>
  <si>
    <t>Intel C; 2,5</t>
  </si>
  <si>
    <t xml:space="preserve">Funktsiooni SUMIF kasutamine koondites </t>
  </si>
  <si>
    <t>Näita</t>
  </si>
  <si>
    <t>Samba</t>
  </si>
  <si>
    <t xml:space="preserve">Pent 4; 3,0 </t>
  </si>
  <si>
    <t>Super</t>
  </si>
  <si>
    <t>AMD 64; 4,0</t>
  </si>
  <si>
    <t>ekraanivisiooni klipp</t>
  </si>
  <si>
    <t>Koond kaupluste lõikes</t>
  </si>
  <si>
    <t>Ultra</t>
  </si>
  <si>
    <t>Intel C; 3,0</t>
  </si>
  <si>
    <t>kauplus_K</t>
  </si>
  <si>
    <t>arv</t>
  </si>
  <si>
    <t>maksumus</t>
  </si>
  <si>
    <t>Keldrimäe</t>
  </si>
  <si>
    <t xml:space="preserve">Sumif(arv,b9, </t>
  </si>
  <si>
    <t>Lasnamäe</t>
  </si>
  <si>
    <t>Mustamäe</t>
  </si>
  <si>
    <t>Õismäe</t>
  </si>
  <si>
    <t>kuupäev</t>
  </si>
  <si>
    <t>arve</t>
  </si>
  <si>
    <t>müüja</t>
  </si>
  <si>
    <t>mark</t>
  </si>
  <si>
    <t>arv</t>
  </si>
  <si>
    <t>hind</t>
  </si>
  <si>
    <t>maks_kta</t>
  </si>
  <si>
    <t>km</t>
  </si>
  <si>
    <t>maks_kga</t>
  </si>
  <si>
    <t>kauplus</t>
  </si>
  <si>
    <t>1.02.15</t>
  </si>
  <si>
    <t>Silla 13</t>
  </si>
  <si>
    <t>Põld Kristjan</t>
  </si>
  <si>
    <t>Eek Kristin</t>
  </si>
  <si>
    <t>Lasnamäe</t>
  </si>
  <si>
    <t>Frodo</t>
  </si>
  <si>
    <t>Metsa 8</t>
  </si>
  <si>
    <t>Hunt Ene</t>
  </si>
  <si>
    <t>Õismäe</t>
  </si>
  <si>
    <t>Pikk 12-6</t>
  </si>
  <si>
    <t>Kask Karl</t>
  </si>
  <si>
    <t>Keldrimäe</t>
  </si>
  <si>
    <t>Kuklase 21</t>
  </si>
  <si>
    <t>Kask Katrin</t>
  </si>
  <si>
    <t>Õismäe</t>
  </si>
  <si>
    <t>Kuklase 21</t>
  </si>
  <si>
    <t>Mägi Leida</t>
  </si>
  <si>
    <t>Mustamäe</t>
  </si>
  <si>
    <t>Kännu 17</t>
  </si>
  <si>
    <t>Põld Kristjan</t>
  </si>
  <si>
    <t>Lasnamäe</t>
  </si>
  <si>
    <t>1.02.15</t>
  </si>
  <si>
    <t>Kask Karl</t>
  </si>
  <si>
    <t>Aragorn</t>
  </si>
  <si>
    <t>Spordi 5-9</t>
  </si>
  <si>
    <t>Saar Kristjan</t>
  </si>
  <si>
    <t>Lasnamäe</t>
  </si>
  <si>
    <t>Heina 12-3</t>
  </si>
  <si>
    <t>Saul Tiina</t>
  </si>
  <si>
    <t>Õismäe</t>
  </si>
  <si>
    <t>Tondi 78</t>
  </si>
  <si>
    <t>2.02.15</t>
  </si>
  <si>
    <t>Sein Heino</t>
  </si>
  <si>
    <t>Mustamäe</t>
  </si>
  <si>
    <t>Balrog</t>
  </si>
  <si>
    <t>Mooni 23</t>
  </si>
  <si>
    <t>Suur Jaan</t>
  </si>
  <si>
    <t>Keldrimäe</t>
  </si>
  <si>
    <t>Tedre 4-27</t>
  </si>
  <si>
    <t>Vili Kristiina</t>
  </si>
  <si>
    <t>Mustamäe</t>
  </si>
  <si>
    <t>Mooni 47</t>
  </si>
</sst>
</file>

<file path=xl/styles.xml><?xml version="1.0" encoding="utf-8"?>
<styleSheet xmlns="http://schemas.openxmlformats.org/spreadsheetml/2006/main">
  <numFmts count="1">
    <numFmt numFmtId="164" formatCode="dd/mm/yyyy"/>
  </numFmts>
  <fonts count="12">
    <font>
      <sz val="10"/>
      <name val="Arial"/>
    </font>
    <font>
      <sz val="12"/>
      <name val="Arial"/>
      <family val="2"/>
      <charset val="186"/>
    </font>
    <font>
      <b/>
      <sz val="22"/>
      <name val="Arial"/>
      <family val="2"/>
      <charset val="186"/>
    </font>
    <font>
      <b/>
      <sz val="36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6"/>
      <color rgb="FF0000FF"/>
      <name val="Arial"/>
      <family val="2"/>
      <charset val="186"/>
    </font>
    <font>
      <u/>
      <sz val="12"/>
      <color rgb="FF0000FF"/>
      <name val="Arial"/>
      <family val="2"/>
      <charset val="186"/>
    </font>
    <font>
      <u/>
      <sz val="14"/>
      <color rgb="FF0000FF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4"/>
      <color rgb="FF0000FF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vertical="center"/>
    </xf>
    <xf numFmtId="0" fontId="5" fillId="3" borderId="2" xfId="0" applyFont="1" applyFill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" fontId="5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1" xfId="0" applyFont="1" applyBorder="1"/>
    <xf numFmtId="0" fontId="4" fillId="5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1" fillId="0" borderId="1" xfId="0" applyFont="1" applyBorder="1"/>
    <xf numFmtId="0" fontId="5" fillId="3" borderId="2" xfId="0" applyFont="1" applyFill="1" applyBorder="1" applyAlignment="1">
      <alignment horizontal="right"/>
    </xf>
    <xf numFmtId="4" fontId="5" fillId="6" borderId="2" xfId="0" applyNumberFormat="1" applyFont="1" applyFill="1" applyBorder="1"/>
    <xf numFmtId="0" fontId="4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4" fontId="4" fillId="6" borderId="3" xfId="0" applyNumberFormat="1" applyFont="1" applyFill="1" applyBorder="1"/>
    <xf numFmtId="4" fontId="4" fillId="6" borderId="2" xfId="0" applyNumberFormat="1" applyFont="1" applyFill="1" applyBorder="1"/>
    <xf numFmtId="3" fontId="4" fillId="6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10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9.png"/><Relationship Id="rId5" Type="http://schemas.openxmlformats.org/officeDocument/2006/relationships/image" Target="../media/image2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3" Type="http://schemas.openxmlformats.org/officeDocument/2006/relationships/image" Target="../media/image27.png"/><Relationship Id="rId7" Type="http://schemas.openxmlformats.org/officeDocument/2006/relationships/image" Target="../media/image31.png"/><Relationship Id="rId2" Type="http://schemas.openxmlformats.org/officeDocument/2006/relationships/image" Target="../media/image26.png"/><Relationship Id="rId1" Type="http://schemas.openxmlformats.org/officeDocument/2006/relationships/image" Target="../media/image25.png"/><Relationship Id="rId6" Type="http://schemas.openxmlformats.org/officeDocument/2006/relationships/image" Target="../media/image30.png"/><Relationship Id="rId5" Type="http://schemas.openxmlformats.org/officeDocument/2006/relationships/image" Target="../media/image29.png"/><Relationship Id="rId4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0025" y="342900"/>
    <xdr:ext cx="6877050" cy="3009900"/>
    <xdr:pic>
      <xdr:nvPicPr>
        <xdr:cNvPr id="2" name="image18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77050" cy="3009900"/>
        </a:xfrm>
        <a:prstGeom prst="rect">
          <a:avLst/>
        </a:prstGeom>
        <a:noFill/>
      </xdr:spPr>
    </xdr:pic>
    <xdr:clientData fLocksWithSheet="0"/>
  </xdr:absoluteAnchor>
  <xdr:absoluteAnchor>
    <xdr:pos x="733425" y="85725"/>
    <xdr:ext cx="285750" cy="209550"/>
    <xdr:pic>
      <xdr:nvPicPr>
        <xdr:cNvPr id="3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09550"/>
        </a:xfrm>
        <a:prstGeom prst="rect">
          <a:avLst/>
        </a:prstGeom>
        <a:noFill/>
      </xdr:spPr>
    </xdr:pic>
    <xdr:clientData fLocksWithSheet="0"/>
  </xdr:absoluteAnchor>
  <xdr:absoluteAnchor>
    <xdr:pos x="1076325" y="85725"/>
    <xdr:ext cx="276225" cy="209550"/>
    <xdr:pic>
      <xdr:nvPicPr>
        <xdr:cNvPr id="4" name="image08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76225" cy="209550"/>
        </a:xfrm>
        <a:prstGeom prst="rect">
          <a:avLst/>
        </a:prstGeom>
        <a:noFill/>
      </xdr:spPr>
    </xdr:pic>
    <xdr:clientData fLocksWithSheet="0"/>
  </xdr:absoluteAnchor>
  <xdr:absoluteAnchor>
    <xdr:pos x="1428750" y="85725"/>
    <xdr:ext cx="276225" cy="209550"/>
    <xdr:pic>
      <xdr:nvPicPr>
        <xdr:cNvPr id="5" name="image07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276225" cy="209550"/>
        </a:xfrm>
        <a:prstGeom prst="rect">
          <a:avLst/>
        </a:prstGeom>
        <a:noFill/>
      </xdr:spPr>
    </xdr:pic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0" y="1276350"/>
    <xdr:ext cx="5981700" cy="4400550"/>
    <xdr:pic>
      <xdr:nvPicPr>
        <xdr:cNvPr id="2" name="image0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81700" cy="4400550"/>
        </a:xfrm>
        <a:prstGeom prst="rect">
          <a:avLst/>
        </a:prstGeom>
        <a:noFill/>
      </xdr:spPr>
    </xdr:pic>
    <xdr:clientData fLocksWithSheet="0"/>
  </xdr:absoluteAnchor>
  <xdr:absoluteAnchor>
    <xdr:pos x="209550" y="276225"/>
    <xdr:ext cx="7019925" cy="1123950"/>
    <xdr:pic>
      <xdr:nvPicPr>
        <xdr:cNvPr id="3" name="image1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7019925" cy="1123950"/>
        </a:xfrm>
        <a:prstGeom prst="rect">
          <a:avLst/>
        </a:prstGeom>
        <a:noFill/>
      </xdr:spPr>
    </xdr:pic>
    <xdr:clientData fLocksWithSheet="0"/>
  </xdr:absoluteAnchor>
  <xdr:absoluteAnchor>
    <xdr:pos x="114300" y="5762625"/>
    <xdr:ext cx="6924675" cy="2095500"/>
    <xdr:pic>
      <xdr:nvPicPr>
        <xdr:cNvPr id="4" name="image19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924675" cy="2095500"/>
        </a:xfrm>
        <a:prstGeom prst="rect">
          <a:avLst/>
        </a:prstGeom>
        <a:noFill/>
      </xdr:spPr>
    </xdr:pic>
    <xdr:clientData fLocksWithSheet="0"/>
  </xdr:absoluteAnchor>
  <xdr:absoluteAnchor>
    <xdr:pos x="9525" y="19050"/>
    <xdr:ext cx="285750" cy="209550"/>
    <xdr:pic>
      <xdr:nvPicPr>
        <xdr:cNvPr id="5" name="image10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285750" cy="209550"/>
        </a:xfrm>
        <a:prstGeom prst="rect">
          <a:avLst/>
        </a:prstGeom>
        <a:noFill/>
      </xdr:spPr>
    </xdr:pic>
    <xdr:clientData fLocksWithSheet="0"/>
  </xdr:absoluteAnchor>
  <xdr:absoluteAnchor>
    <xdr:pos x="352425" y="19050"/>
    <xdr:ext cx="285750" cy="209550"/>
    <xdr:pic>
      <xdr:nvPicPr>
        <xdr:cNvPr id="6" name="image02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285750" cy="209550"/>
        </a:xfrm>
        <a:prstGeom prst="rect">
          <a:avLst/>
        </a:prstGeom>
        <a:noFill/>
      </xdr:spPr>
    </xdr:pic>
    <xdr:clientData fLocksWithSheet="0"/>
  </xdr:absoluteAnchor>
  <xdr:absoluteAnchor>
    <xdr:pos x="723900" y="38100"/>
    <xdr:ext cx="266700" cy="209550"/>
    <xdr:pic>
      <xdr:nvPicPr>
        <xdr:cNvPr id="7" name="image11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266700" cy="209550"/>
        </a:xfrm>
        <a:prstGeom prst="rect">
          <a:avLst/>
        </a:prstGeom>
        <a:noFill/>
      </xdr:spPr>
    </xdr:pic>
    <xdr:clientData fLocksWithSheet="0"/>
  </xdr:absoluteAnchor>
  <xdr:absoluteAnchor>
    <xdr:pos x="1038225" y="19050"/>
    <xdr:ext cx="285750" cy="209550"/>
    <xdr:pic>
      <xdr:nvPicPr>
        <xdr:cNvPr id="8" name="image13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285750" cy="209550"/>
        </a:xfrm>
        <a:prstGeom prst="rect">
          <a:avLst/>
        </a:prstGeom>
        <a:noFill/>
      </xdr:spPr>
    </xdr:pic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00025" y="704850"/>
    <xdr:ext cx="6057900" cy="3086100"/>
    <xdr:pic>
      <xdr:nvPicPr>
        <xdr:cNvPr id="2" name="image0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57900" cy="3086100"/>
        </a:xfrm>
        <a:prstGeom prst="rect">
          <a:avLst/>
        </a:prstGeom>
        <a:noFill/>
      </xdr:spPr>
    </xdr:pic>
    <xdr:clientData fLocksWithSheet="0"/>
  </xdr:absoluteAnchor>
  <xdr:absoluteAnchor>
    <xdr:pos x="57150" y="3829050"/>
    <xdr:ext cx="3971925" cy="2647950"/>
    <xdr:pic>
      <xdr:nvPicPr>
        <xdr:cNvPr id="3" name="image03.png" descr="A_emaplaat_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971925" cy="2647950"/>
        </a:xfrm>
        <a:prstGeom prst="rect">
          <a:avLst/>
        </a:prstGeom>
        <a:noFill/>
      </xdr:spPr>
    </xdr:pic>
    <xdr:clientData fLocksWithSheet="0"/>
  </xdr:absoluteAnchor>
  <xdr:absoluteAnchor>
    <xdr:pos x="4552950" y="3771900"/>
    <xdr:ext cx="1924050" cy="1447800"/>
    <xdr:pic>
      <xdr:nvPicPr>
        <xdr:cNvPr id="4" name="image00.png" descr="A_prots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924050" cy="1447800"/>
        </a:xfrm>
        <a:prstGeom prst="rect">
          <a:avLst/>
        </a:prstGeom>
        <a:noFill/>
      </xdr:spPr>
    </xdr:pic>
    <xdr:clientData fLocksWithSheet="0"/>
  </xdr:absoluteAnchor>
  <xdr:absoluteAnchor>
    <xdr:pos x="4562475" y="5353050"/>
    <xdr:ext cx="2000250" cy="1247775"/>
    <xdr:pic>
      <xdr:nvPicPr>
        <xdr:cNvPr id="5" name="image01.png" descr="P_malu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2000250" cy="1247775"/>
        </a:xfrm>
        <a:prstGeom prst="rect">
          <a:avLst/>
        </a:prstGeom>
        <a:noFill/>
      </xdr:spPr>
    </xdr:pic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5659100" y="0"/>
    <xdr:ext cx="3800475" cy="2962275"/>
    <xdr:pic>
      <xdr:nvPicPr>
        <xdr:cNvPr id="2" name="image09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2962275"/>
        </a:xfrm>
        <a:prstGeom prst="rect">
          <a:avLst/>
        </a:prstGeom>
        <a:noFill/>
      </xdr:spPr>
    </xdr:pic>
    <xdr:clientData fLocksWithSheet="0"/>
  </xdr:absoluteAnchor>
  <xdr:absoluteAnchor>
    <xdr:pos x="5581650" y="685800"/>
    <xdr:ext cx="1619250" cy="1685925"/>
    <xdr:pic>
      <xdr:nvPicPr>
        <xdr:cNvPr id="3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19250" cy="1685925"/>
        </a:xfrm>
        <a:prstGeom prst="rect">
          <a:avLst/>
        </a:prstGeom>
        <a:noFill/>
      </xdr:spPr>
    </xdr:pic>
    <xdr:clientData fLocksWithSheet="0"/>
  </xdr:absoluteAnchor>
  <xdr:absoluteAnchor>
    <xdr:pos x="5505450" y="2466975"/>
    <xdr:ext cx="4829175" cy="1981200"/>
    <xdr:pic>
      <xdr:nvPicPr>
        <xdr:cNvPr id="4" name="image1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829175" cy="1981200"/>
        </a:xfrm>
        <a:prstGeom prst="rect">
          <a:avLst/>
        </a:prstGeom>
        <a:noFill/>
      </xdr:spPr>
    </xdr:pic>
    <xdr:clientData fLocksWithSheet="0"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7125950" y="0"/>
    <xdr:ext cx="3800475" cy="2962275"/>
    <xdr:pic>
      <xdr:nvPicPr>
        <xdr:cNvPr id="2" name="image1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2962275"/>
        </a:xfrm>
        <a:prstGeom prst="rect">
          <a:avLst/>
        </a:prstGeom>
        <a:noFill/>
      </xdr:spPr>
    </xdr:pic>
    <xdr:clientData fLocksWithSheet="0"/>
  </xdr:absoluteAnchor>
  <xdr:absoluteAnchor>
    <xdr:pos x="6067425" y="657225"/>
    <xdr:ext cx="1323975" cy="1514475"/>
    <xdr:pic>
      <xdr:nvPicPr>
        <xdr:cNvPr id="3" name="image1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23975" cy="1514475"/>
        </a:xfrm>
        <a:prstGeom prst="rect">
          <a:avLst/>
        </a:prstGeom>
        <a:noFill/>
      </xdr:spPr>
    </xdr:pic>
    <xdr:clientData fLocksWithSheet="0"/>
  </xdr:absoluteAnchor>
  <xdr:absoluteAnchor>
    <xdr:pos x="7429500" y="657225"/>
    <xdr:ext cx="4410075" cy="3524250"/>
    <xdr:pic>
      <xdr:nvPicPr>
        <xdr:cNvPr id="4" name="image2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410075" cy="3524250"/>
        </a:xfrm>
        <a:prstGeom prst="rect">
          <a:avLst/>
        </a:prstGeom>
        <a:noFill/>
      </xdr:spPr>
    </xdr:pic>
    <xdr:clientData fLock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3990975" y="4219575"/>
    <xdr:ext cx="5667375" cy="2800350"/>
    <xdr:pic>
      <xdr:nvPicPr>
        <xdr:cNvPr id="2" name="image3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667375" cy="2800350"/>
        </a:xfrm>
        <a:prstGeom prst="rect">
          <a:avLst/>
        </a:prstGeom>
        <a:noFill/>
      </xdr:spPr>
    </xdr:pic>
    <xdr:clientData fLocksWithSheet="0"/>
  </xdr:absoluteAnchor>
  <xdr:absoluteAnchor>
    <xdr:pos x="1200150" y="3924300"/>
    <xdr:ext cx="2724150" cy="1971675"/>
    <xdr:pic>
      <xdr:nvPicPr>
        <xdr:cNvPr id="3" name="image2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24150" cy="1971675"/>
        </a:xfrm>
        <a:prstGeom prst="rect">
          <a:avLst/>
        </a:prstGeom>
        <a:noFill/>
      </xdr:spPr>
    </xdr:pic>
    <xdr:clientData fLocksWithSheet="0"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4210050" y="1047750"/>
    <xdr:ext cx="4162425" cy="1181100"/>
    <xdr:pic>
      <xdr:nvPicPr>
        <xdr:cNvPr id="2" name="image2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162425" cy="1181100"/>
        </a:xfrm>
        <a:prstGeom prst="rect">
          <a:avLst/>
        </a:prstGeom>
        <a:noFill/>
      </xdr:spPr>
    </xdr:pic>
    <xdr:clientData fLocksWithSheet="0"/>
  </xdr:absoluteAnchor>
  <xdr:absoluteAnchor>
    <xdr:pos x="4219575" y="2352675"/>
    <xdr:ext cx="4143375" cy="1933575"/>
    <xdr:pic>
      <xdr:nvPicPr>
        <xdr:cNvPr id="3" name="image2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143375" cy="1933575"/>
        </a:xfrm>
        <a:prstGeom prst="rect">
          <a:avLst/>
        </a:prstGeom>
        <a:noFill/>
      </xdr:spPr>
    </xdr:pic>
    <xdr:clientData fLocksWithSheet="0"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6200" y="5353050"/>
    <xdr:ext cx="2847975" cy="2009775"/>
    <xdr:pic>
      <xdr:nvPicPr>
        <xdr:cNvPr id="2" name="image2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47975" cy="2009775"/>
        </a:xfrm>
        <a:prstGeom prst="rect">
          <a:avLst/>
        </a:prstGeom>
        <a:noFill/>
      </xdr:spPr>
    </xdr:pic>
    <xdr:clientData fLocksWithSheet="0"/>
  </xdr:absoluteAnchor>
  <xdr:absoluteAnchor>
    <xdr:pos x="19050" y="7467600"/>
    <xdr:ext cx="1590675" cy="2743200"/>
    <xdr:pic>
      <xdr:nvPicPr>
        <xdr:cNvPr id="3" name="image17.png" descr="Pivot_O_menuu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590675" cy="2743200"/>
        </a:xfrm>
        <a:prstGeom prst="rect">
          <a:avLst/>
        </a:prstGeom>
        <a:noFill/>
      </xdr:spPr>
    </xdr:pic>
    <xdr:clientData fLocksWithSheet="0"/>
  </xdr:absoluteAnchor>
  <xdr:absoluteAnchor>
    <xdr:pos x="6038850" y="8820150"/>
    <xdr:ext cx="2333625" cy="1981200"/>
    <xdr:pic>
      <xdr:nvPicPr>
        <xdr:cNvPr id="4" name="image2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333625" cy="1981200"/>
        </a:xfrm>
        <a:prstGeom prst="rect">
          <a:avLst/>
        </a:prstGeom>
        <a:noFill/>
      </xdr:spPr>
    </xdr:pic>
    <xdr:clientData fLocksWithSheet="0"/>
  </xdr:absoluteAnchor>
  <xdr:absoluteAnchor>
    <xdr:pos x="0" y="419100"/>
    <xdr:ext cx="5381625" cy="1114425"/>
    <xdr:pic>
      <xdr:nvPicPr>
        <xdr:cNvPr id="5" name="image2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5381625" cy="1114425"/>
        </a:xfrm>
        <a:prstGeom prst="rect">
          <a:avLst/>
        </a:prstGeom>
        <a:noFill/>
      </xdr:spPr>
    </xdr:pic>
    <xdr:clientData fLocksWithSheet="0"/>
  </xdr:absoluteAnchor>
  <xdr:absoluteAnchor>
    <xdr:pos x="57150" y="1562100"/>
    <xdr:ext cx="5743575" cy="2933700"/>
    <xdr:pic>
      <xdr:nvPicPr>
        <xdr:cNvPr id="6" name="image29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5743575" cy="2933700"/>
        </a:xfrm>
        <a:prstGeom prst="rect">
          <a:avLst/>
        </a:prstGeom>
        <a:noFill/>
      </xdr:spPr>
    </xdr:pic>
    <xdr:clientData fLocksWithSheet="0"/>
  </xdr:absoluteAnchor>
  <xdr:absoluteAnchor>
    <xdr:pos x="2952750" y="5314950"/>
    <xdr:ext cx="2676525" cy="2114550"/>
    <xdr:pic>
      <xdr:nvPicPr>
        <xdr:cNvPr id="7" name="image28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2676525" cy="2114550"/>
        </a:xfrm>
        <a:prstGeom prst="rect">
          <a:avLst/>
        </a:prstGeom>
        <a:noFill/>
      </xdr:spPr>
    </xdr:pic>
    <xdr:clientData fLocksWithSheet="0"/>
  </xdr:absoluteAnchor>
  <xdr:absoluteAnchor>
    <xdr:pos x="1704975" y="7400925"/>
    <xdr:ext cx="4181475" cy="3448050"/>
    <xdr:pic>
      <xdr:nvPicPr>
        <xdr:cNvPr id="8" name="image31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4181475" cy="3448050"/>
        </a:xfrm>
        <a:prstGeom prst="rect">
          <a:avLst/>
        </a:prstGeom>
        <a:noFill/>
      </xdr:spPr>
    </xdr:pic>
    <xdr:clientData fLocksWithSheet="0"/>
  </xdr:absoluteAnchor>
  <xdr:absoluteAnchor>
    <xdr:pos x="5400675" y="9410700"/>
    <xdr:ext cx="895350" cy="171450"/>
    <xdr:pic>
      <xdr:nvPicPr>
        <xdr:cNvPr id="9" name="image27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895350" cy="17145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tud.ttu.ee/~vilip/!!!_Evisio/Tabelid/Naide_Tabelid_1/Naide_Tabelid_1_skin.sw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tud.ttu.ee/~vilip/!!!_Evisio/Tabelid/Naide_Tabelid_2/Naide_Tabelid_2_skin.sw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tud.ttu.ee/~vilip/!!!_Evisio/Tabelid/Naide_Tabelid_3/Naide_Tabelid_3_skin.sw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tud.ttu.ee/~vilip/!!!_Evisio/Tabelid/Naide_Tabelid_4/Naide_Tabelid_4_skin.sw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0"/>
  <sheetViews>
    <sheetView showGridLines="0" tabSelected="1" workbookViewId="0"/>
  </sheetViews>
  <sheetFormatPr defaultColWidth="17.28515625" defaultRowHeight="15" customHeight="1"/>
  <cols>
    <col min="1" max="17" width="11.42578125" customWidth="1"/>
  </cols>
  <sheetData>
    <row r="1" spans="1:17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7.75" customHeight="1">
      <c r="A8" s="1"/>
      <c r="B8" s="1"/>
      <c r="C8" s="1"/>
      <c r="D8" s="1"/>
      <c r="E8" s="1"/>
      <c r="F8" s="1"/>
      <c r="G8" s="3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45" customHeight="1">
      <c r="A10" s="1"/>
      <c r="B10" s="1"/>
      <c r="C10" s="1"/>
      <c r="D10" s="1"/>
      <c r="E10" s="5" t="s">
        <v>0</v>
      </c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1"/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1"/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"/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"/>
      <c r="B16" s="1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1"/>
      <c r="B17" s="1"/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showGridLines="0" workbookViewId="0"/>
  </sheetViews>
  <sheetFormatPr defaultColWidth="17.28515625" defaultRowHeight="15" customHeight="1"/>
  <cols>
    <col min="1" max="10" width="11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showGridLines="0" workbookViewId="0"/>
  </sheetViews>
  <sheetFormatPr defaultColWidth="17.28515625" defaultRowHeight="15" customHeight="1"/>
  <cols>
    <col min="1" max="18" width="11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"/>
  <sheetViews>
    <sheetView showGridLines="0" workbookViewId="0"/>
  </sheetViews>
  <sheetFormatPr defaultColWidth="17.28515625" defaultRowHeight="15" customHeight="1"/>
  <cols>
    <col min="1" max="10" width="11" customWidth="1"/>
  </cols>
  <sheetData>
    <row r="2" spans="2:2" ht="18" customHeight="1">
      <c r="B2" s="7" t="s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showGridLines="0" workbookViewId="0"/>
  </sheetViews>
  <sheetFormatPr defaultColWidth="17.28515625" defaultRowHeight="15" customHeight="1"/>
  <cols>
    <col min="1" max="1" width="5.28515625" customWidth="1"/>
    <col min="2" max="2" width="12.7109375" customWidth="1"/>
    <col min="3" max="3" width="18.7109375" customWidth="1"/>
    <col min="4" max="4" width="14.7109375" customWidth="1"/>
    <col min="5" max="5" width="15.5703125" customWidth="1"/>
    <col min="6" max="6" width="13.85546875" customWidth="1"/>
    <col min="7" max="7" width="11.85546875" customWidth="1"/>
    <col min="8" max="8" width="10" customWidth="1"/>
    <col min="9" max="26" width="11" customWidth="1"/>
  </cols>
  <sheetData>
    <row r="1" spans="1:8" ht="18" customHeight="1">
      <c r="A1" s="6"/>
      <c r="B1" s="6"/>
      <c r="C1" s="6"/>
      <c r="D1" s="6"/>
      <c r="E1" s="6"/>
      <c r="F1" s="6"/>
      <c r="G1" s="6"/>
      <c r="H1" s="6"/>
    </row>
    <row r="2" spans="1:8" ht="20.25" customHeight="1">
      <c r="A2" s="6"/>
      <c r="B2" s="8" t="s">
        <v>2</v>
      </c>
      <c r="C2" s="7" t="s">
        <v>3</v>
      </c>
      <c r="D2" s="9" t="s">
        <v>4</v>
      </c>
      <c r="E2" s="6"/>
      <c r="F2" s="12" t="s">
        <v>5</v>
      </c>
      <c r="G2" s="6" t="s">
        <v>9</v>
      </c>
      <c r="H2" s="6"/>
    </row>
    <row r="3" spans="1:8" ht="19.5" customHeight="1">
      <c r="A3" s="6"/>
      <c r="B3" s="6"/>
      <c r="C3" s="6"/>
      <c r="D3" s="6"/>
      <c r="E3" s="6"/>
      <c r="F3" s="6"/>
      <c r="G3" s="6"/>
      <c r="H3" s="6"/>
    </row>
    <row r="4" spans="1:8" ht="19.5" customHeight="1">
      <c r="A4" s="6"/>
      <c r="B4" s="14" t="s">
        <v>11</v>
      </c>
      <c r="C4" s="14" t="s">
        <v>15</v>
      </c>
      <c r="D4" s="16" t="s">
        <v>16</v>
      </c>
      <c r="E4" s="16" t="s">
        <v>17</v>
      </c>
      <c r="F4" s="16" t="s">
        <v>18</v>
      </c>
      <c r="G4" s="6"/>
      <c r="H4" s="6"/>
    </row>
    <row r="5" spans="1:8" ht="19.5" customHeight="1">
      <c r="A5" s="6"/>
      <c r="B5" s="18" t="s">
        <v>19</v>
      </c>
      <c r="C5" s="20" t="s">
        <v>24</v>
      </c>
      <c r="D5" s="22">
        <v>512</v>
      </c>
      <c r="E5" s="22">
        <v>160</v>
      </c>
      <c r="F5" s="26">
        <v>699</v>
      </c>
      <c r="G5" s="6"/>
      <c r="H5" s="6"/>
    </row>
    <row r="6" spans="1:8" ht="19.5" customHeight="1">
      <c r="A6" s="6"/>
      <c r="B6" s="18" t="s">
        <v>33</v>
      </c>
      <c r="C6" s="20" t="s">
        <v>34</v>
      </c>
      <c r="D6" s="22">
        <v>512</v>
      </c>
      <c r="E6" s="22">
        <v>160</v>
      </c>
      <c r="F6" s="26">
        <v>599</v>
      </c>
      <c r="G6" s="6"/>
      <c r="H6" s="6"/>
    </row>
    <row r="7" spans="1:8" ht="19.5" customHeight="1">
      <c r="A7" s="6"/>
      <c r="B7" s="18" t="s">
        <v>35</v>
      </c>
      <c r="C7" s="20" t="s">
        <v>36</v>
      </c>
      <c r="D7" s="22">
        <v>512</v>
      </c>
      <c r="E7" s="22">
        <v>160</v>
      </c>
      <c r="F7" s="26">
        <v>499</v>
      </c>
      <c r="G7" s="6"/>
      <c r="H7" s="6"/>
    </row>
    <row r="8" spans="1:8" ht="19.5" customHeight="1">
      <c r="A8" s="6"/>
      <c r="B8" s="18" t="s">
        <v>37</v>
      </c>
      <c r="C8" s="20" t="s">
        <v>38</v>
      </c>
      <c r="D8" s="22">
        <v>256</v>
      </c>
      <c r="E8" s="22">
        <v>80</v>
      </c>
      <c r="F8" s="26">
        <v>419</v>
      </c>
      <c r="G8" s="6"/>
      <c r="H8" s="6"/>
    </row>
    <row r="9" spans="1:8" ht="19.5" customHeight="1">
      <c r="A9" s="6"/>
      <c r="B9" s="18" t="s">
        <v>39</v>
      </c>
      <c r="C9" s="20" t="s">
        <v>40</v>
      </c>
      <c r="D9" s="22">
        <v>512</v>
      </c>
      <c r="E9" s="22">
        <v>160</v>
      </c>
      <c r="F9" s="26">
        <v>499</v>
      </c>
      <c r="G9" s="6"/>
      <c r="H9" s="6"/>
    </row>
    <row r="10" spans="1:8" ht="19.5" customHeight="1">
      <c r="A10" s="6"/>
      <c r="B10" s="18" t="s">
        <v>41</v>
      </c>
      <c r="C10" s="20" t="s">
        <v>42</v>
      </c>
      <c r="D10" s="22">
        <v>512</v>
      </c>
      <c r="E10" s="22">
        <v>160</v>
      </c>
      <c r="F10" s="26">
        <v>849</v>
      </c>
      <c r="G10" s="6"/>
      <c r="H10" s="6"/>
    </row>
    <row r="11" spans="1:8" ht="19.5" customHeight="1">
      <c r="A11" s="6"/>
      <c r="B11" s="18" t="s">
        <v>43</v>
      </c>
      <c r="C11" s="20" t="s">
        <v>44</v>
      </c>
      <c r="D11" s="22">
        <v>1024</v>
      </c>
      <c r="E11" s="22">
        <v>320</v>
      </c>
      <c r="F11" s="26">
        <v>1149</v>
      </c>
      <c r="G11" s="6"/>
      <c r="H11" s="6"/>
    </row>
    <row r="12" spans="1:8" ht="19.5" customHeight="1">
      <c r="A12" s="6"/>
      <c r="B12" s="18" t="s">
        <v>45</v>
      </c>
      <c r="C12" s="20" t="s">
        <v>46</v>
      </c>
      <c r="D12" s="22">
        <v>512</v>
      </c>
      <c r="E12" s="22">
        <v>160</v>
      </c>
      <c r="F12" s="26">
        <v>589</v>
      </c>
      <c r="G12" s="6"/>
      <c r="H12" s="6"/>
    </row>
    <row r="13" spans="1:8" ht="19.5" customHeight="1">
      <c r="A13" s="6"/>
      <c r="B13" s="18" t="s">
        <v>48</v>
      </c>
      <c r="C13" s="20" t="s">
        <v>49</v>
      </c>
      <c r="D13" s="22">
        <v>256</v>
      </c>
      <c r="E13" s="22">
        <v>40</v>
      </c>
      <c r="F13" s="26">
        <v>469</v>
      </c>
      <c r="G13" s="6"/>
      <c r="H13" s="6"/>
    </row>
    <row r="14" spans="1:8" ht="19.5" customHeight="1">
      <c r="A14" s="6"/>
      <c r="B14" s="18" t="s">
        <v>50</v>
      </c>
      <c r="C14" s="20" t="s">
        <v>51</v>
      </c>
      <c r="D14" s="22">
        <v>256</v>
      </c>
      <c r="E14" s="22">
        <v>80</v>
      </c>
      <c r="F14" s="26">
        <v>539</v>
      </c>
      <c r="G14" s="6"/>
      <c r="H14" s="6"/>
    </row>
    <row r="15" spans="1:8" ht="19.5" customHeight="1">
      <c r="A15" s="6"/>
      <c r="B15" s="18" t="s">
        <v>54</v>
      </c>
      <c r="C15" s="20" t="s">
        <v>55</v>
      </c>
      <c r="D15" s="22">
        <v>512</v>
      </c>
      <c r="E15" s="22">
        <v>160</v>
      </c>
      <c r="F15" s="26">
        <v>699</v>
      </c>
      <c r="G15" s="6"/>
      <c r="H15" s="6"/>
    </row>
    <row r="16" spans="1:8" ht="19.5" customHeight="1">
      <c r="A16" s="6"/>
      <c r="B16" s="18" t="s">
        <v>56</v>
      </c>
      <c r="C16" s="20" t="s">
        <v>57</v>
      </c>
      <c r="D16" s="22">
        <v>2048</v>
      </c>
      <c r="E16" s="22">
        <v>320</v>
      </c>
      <c r="F16" s="26">
        <v>1299</v>
      </c>
      <c r="G16" s="6"/>
      <c r="H16" s="6"/>
    </row>
    <row r="17" spans="1:8" ht="19.5" customHeight="1">
      <c r="A17" s="6"/>
      <c r="B17" s="18" t="s">
        <v>60</v>
      </c>
      <c r="C17" s="20" t="s">
        <v>61</v>
      </c>
      <c r="D17" s="22">
        <v>512</v>
      </c>
      <c r="E17" s="22">
        <v>160</v>
      </c>
      <c r="F17" s="26">
        <v>465</v>
      </c>
      <c r="G17" s="6"/>
      <c r="H17" s="6"/>
    </row>
    <row r="18" spans="1:8" ht="21.75" customHeight="1">
      <c r="A18" s="6"/>
      <c r="B18" s="24"/>
      <c r="C18" s="24"/>
      <c r="D18" s="24"/>
      <c r="E18" s="24"/>
      <c r="F18" s="24"/>
      <c r="G18" s="6"/>
      <c r="H18" s="6"/>
    </row>
    <row r="19" spans="1:8" ht="18" customHeight="1">
      <c r="A19" s="6"/>
      <c r="B19" s="6"/>
      <c r="C19" s="6"/>
      <c r="D19" s="6"/>
      <c r="E19" s="6"/>
      <c r="F19" s="6"/>
      <c r="G19" s="6"/>
      <c r="H19" s="6"/>
    </row>
    <row r="20" spans="1:8" ht="18" customHeight="1">
      <c r="A20" s="6"/>
      <c r="B20" s="6"/>
      <c r="C20" s="6"/>
      <c r="D20" s="6"/>
      <c r="E20" s="6"/>
      <c r="F20" s="6"/>
      <c r="G20" s="6"/>
      <c r="H20" s="6"/>
    </row>
  </sheetData>
  <hyperlinks>
    <hyperlink ref="F2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0"/>
  <sheetViews>
    <sheetView showGridLines="0" workbookViewId="0"/>
  </sheetViews>
  <sheetFormatPr defaultColWidth="17.28515625" defaultRowHeight="15" customHeight="1"/>
  <cols>
    <col min="1" max="1" width="3.5703125" customWidth="1"/>
    <col min="2" max="2" width="18.7109375" customWidth="1"/>
    <col min="3" max="3" width="18.28515625" customWidth="1"/>
    <col min="4" max="4" width="15.7109375" customWidth="1"/>
    <col min="5" max="5" width="17.140625" customWidth="1"/>
    <col min="6" max="6" width="17.5703125" customWidth="1"/>
    <col min="7" max="8" width="11.85546875" customWidth="1"/>
    <col min="9" max="9" width="10" customWidth="1"/>
    <col min="10" max="27" width="11" customWidth="1"/>
  </cols>
  <sheetData>
    <row r="1" spans="1:9" ht="18.75" customHeight="1">
      <c r="A1" s="6"/>
      <c r="B1" s="10"/>
      <c r="C1" s="10"/>
      <c r="D1" s="6"/>
      <c r="E1" s="11"/>
      <c r="F1" s="6"/>
      <c r="G1" s="6"/>
      <c r="H1" s="6"/>
      <c r="I1" s="6"/>
    </row>
    <row r="2" spans="1:9" ht="20.25" customHeight="1">
      <c r="A2" s="6"/>
      <c r="B2" s="9" t="s">
        <v>6</v>
      </c>
      <c r="C2" s="6"/>
      <c r="D2" s="9" t="s">
        <v>7</v>
      </c>
      <c r="E2" s="11"/>
      <c r="F2" s="12" t="s">
        <v>8</v>
      </c>
      <c r="G2" s="6" t="s">
        <v>10</v>
      </c>
      <c r="H2" s="6"/>
      <c r="I2" s="6"/>
    </row>
    <row r="3" spans="1:9" ht="15.75" customHeight="1">
      <c r="A3" s="6"/>
      <c r="B3" s="6"/>
      <c r="C3" s="6"/>
      <c r="D3" s="6"/>
      <c r="E3" s="11"/>
      <c r="F3" s="6"/>
      <c r="G3" s="6"/>
      <c r="H3" s="6"/>
      <c r="I3" s="6"/>
    </row>
    <row r="4" spans="1:9" ht="22.5" customHeight="1">
      <c r="A4" s="6"/>
      <c r="B4" s="14" t="s">
        <v>13</v>
      </c>
      <c r="C4" s="14" t="s">
        <v>25</v>
      </c>
      <c r="D4" s="14" t="s">
        <v>26</v>
      </c>
      <c r="E4" s="16" t="s">
        <v>27</v>
      </c>
      <c r="F4" s="14" t="s">
        <v>28</v>
      </c>
      <c r="G4" s="6"/>
      <c r="H4" s="6"/>
      <c r="I4" s="6"/>
    </row>
    <row r="5" spans="1:9" ht="23.25" customHeight="1">
      <c r="A5" s="6"/>
      <c r="B5" s="23">
        <v>37404050446</v>
      </c>
      <c r="C5" s="25" t="s">
        <v>29</v>
      </c>
      <c r="D5" s="20" t="s">
        <v>32</v>
      </c>
      <c r="E5" s="37">
        <f t="shared" ref="E5:E16" si="0">DATE(MID(kood, 2,2), MID(kood, 4,2), MID(kood, 6,2))</f>
        <v>27124</v>
      </c>
      <c r="F5" s="39" t="s">
        <v>81</v>
      </c>
      <c r="G5" s="6"/>
      <c r="H5" s="6"/>
      <c r="I5" s="6"/>
    </row>
    <row r="6" spans="1:9" ht="23.25" customHeight="1">
      <c r="A6" s="6"/>
      <c r="B6" s="23">
        <v>48906080465</v>
      </c>
      <c r="C6" s="25" t="s">
        <v>83</v>
      </c>
      <c r="D6" s="20" t="s">
        <v>84</v>
      </c>
      <c r="E6" s="37">
        <f t="shared" si="0"/>
        <v>32667</v>
      </c>
      <c r="F6" s="39" t="s">
        <v>86</v>
      </c>
      <c r="G6" s="6"/>
      <c r="H6" s="6"/>
      <c r="I6" s="6"/>
    </row>
    <row r="7" spans="1:9" ht="23.25" customHeight="1">
      <c r="A7" s="6"/>
      <c r="B7" s="23">
        <v>46302240223</v>
      </c>
      <c r="C7" s="25" t="s">
        <v>87</v>
      </c>
      <c r="D7" s="20" t="s">
        <v>88</v>
      </c>
      <c r="E7" s="37">
        <f t="shared" si="0"/>
        <v>23066</v>
      </c>
      <c r="F7" s="39" t="s">
        <v>89</v>
      </c>
      <c r="G7" s="6"/>
      <c r="H7" s="6"/>
      <c r="I7" s="6"/>
    </row>
    <row r="8" spans="1:9" ht="23.25" customHeight="1">
      <c r="A8" s="6"/>
      <c r="B8" s="23">
        <v>36707230722</v>
      </c>
      <c r="C8" s="25" t="s">
        <v>90</v>
      </c>
      <c r="D8" s="20" t="s">
        <v>91</v>
      </c>
      <c r="E8" s="37">
        <f t="shared" si="0"/>
        <v>24676</v>
      </c>
      <c r="F8" s="20" t="s">
        <v>92</v>
      </c>
      <c r="G8" s="6"/>
      <c r="H8" s="6"/>
      <c r="I8" s="6"/>
    </row>
    <row r="9" spans="1:9" ht="23.25" customHeight="1">
      <c r="A9" s="6"/>
      <c r="B9" s="23">
        <v>47311270496</v>
      </c>
      <c r="C9" s="25" t="s">
        <v>93</v>
      </c>
      <c r="D9" s="20" t="s">
        <v>94</v>
      </c>
      <c r="E9" s="37">
        <f t="shared" si="0"/>
        <v>26995</v>
      </c>
      <c r="F9" s="39" t="s">
        <v>95</v>
      </c>
      <c r="G9" s="6"/>
      <c r="H9" s="6"/>
      <c r="I9" s="6"/>
    </row>
    <row r="10" spans="1:9" ht="23.25" customHeight="1">
      <c r="A10" s="6"/>
      <c r="B10" s="23">
        <v>47708220891</v>
      </c>
      <c r="C10" s="25" t="s">
        <v>96</v>
      </c>
      <c r="D10" s="20" t="s">
        <v>97</v>
      </c>
      <c r="E10" s="37">
        <f t="shared" si="0"/>
        <v>28359</v>
      </c>
      <c r="F10" s="39" t="s">
        <v>98</v>
      </c>
      <c r="G10" s="6"/>
      <c r="H10" s="6"/>
      <c r="I10" s="6"/>
    </row>
    <row r="11" spans="1:9" ht="23.25" customHeight="1">
      <c r="A11" s="6"/>
      <c r="B11" s="23">
        <v>39110260378</v>
      </c>
      <c r="C11" s="25" t="s">
        <v>99</v>
      </c>
      <c r="D11" s="20" t="s">
        <v>100</v>
      </c>
      <c r="E11" s="37">
        <f t="shared" si="0"/>
        <v>33537</v>
      </c>
      <c r="F11" s="39" t="s">
        <v>104</v>
      </c>
      <c r="G11" s="6"/>
      <c r="H11" s="6"/>
      <c r="I11" s="6"/>
    </row>
    <row r="12" spans="1:9" ht="23.25" customHeight="1">
      <c r="A12" s="6"/>
      <c r="B12" s="23">
        <v>37002030149</v>
      </c>
      <c r="C12" s="25" t="s">
        <v>105</v>
      </c>
      <c r="D12" s="20" t="s">
        <v>106</v>
      </c>
      <c r="E12" s="37">
        <f t="shared" si="0"/>
        <v>25602</v>
      </c>
      <c r="F12" s="39" t="s">
        <v>107</v>
      </c>
      <c r="G12" s="6"/>
      <c r="H12" s="6"/>
      <c r="I12" s="6"/>
    </row>
    <row r="13" spans="1:9" ht="23.25" customHeight="1">
      <c r="A13" s="6"/>
      <c r="B13" s="23">
        <v>48210210529</v>
      </c>
      <c r="C13" s="25" t="s">
        <v>108</v>
      </c>
      <c r="D13" s="20" t="s">
        <v>109</v>
      </c>
      <c r="E13" s="37">
        <f t="shared" si="0"/>
        <v>30245</v>
      </c>
      <c r="F13" s="39" t="s">
        <v>110</v>
      </c>
      <c r="G13" s="6"/>
      <c r="H13" s="6"/>
      <c r="I13" s="6"/>
    </row>
    <row r="14" spans="1:9" ht="23.25" customHeight="1">
      <c r="A14" s="6"/>
      <c r="B14" s="23">
        <v>35001130124</v>
      </c>
      <c r="C14" s="25" t="s">
        <v>112</v>
      </c>
      <c r="D14" s="20" t="s">
        <v>113</v>
      </c>
      <c r="E14" s="37">
        <f t="shared" si="0"/>
        <v>18276</v>
      </c>
      <c r="F14" s="39" t="s">
        <v>115</v>
      </c>
      <c r="G14" s="6"/>
      <c r="H14" s="6"/>
      <c r="I14" s="6"/>
    </row>
    <row r="15" spans="1:9" ht="23.25" customHeight="1">
      <c r="A15" s="6"/>
      <c r="B15" s="23">
        <v>34906210936</v>
      </c>
      <c r="C15" s="25" t="s">
        <v>116</v>
      </c>
      <c r="D15" s="20" t="s">
        <v>117</v>
      </c>
      <c r="E15" s="37">
        <f t="shared" si="0"/>
        <v>18070</v>
      </c>
      <c r="F15" s="39" t="s">
        <v>118</v>
      </c>
      <c r="G15" s="6"/>
      <c r="H15" s="6"/>
      <c r="I15" s="6"/>
    </row>
    <row r="16" spans="1:9" ht="23.25" customHeight="1">
      <c r="A16" s="6"/>
      <c r="B16" s="23">
        <v>43907250511</v>
      </c>
      <c r="C16" s="25" t="s">
        <v>119</v>
      </c>
      <c r="D16" s="20" t="s">
        <v>120</v>
      </c>
      <c r="E16" s="37">
        <f t="shared" si="0"/>
        <v>14451</v>
      </c>
      <c r="F16" s="20" t="s">
        <v>121</v>
      </c>
      <c r="G16" s="6"/>
      <c r="H16" s="6"/>
      <c r="I16" s="6"/>
    </row>
    <row r="17" spans="1:9" ht="23.25" customHeight="1">
      <c r="A17" s="6"/>
      <c r="B17" s="24"/>
      <c r="C17" s="24"/>
      <c r="D17" s="24"/>
      <c r="E17" s="24"/>
      <c r="F17" s="24"/>
      <c r="G17" s="6"/>
      <c r="H17" s="6"/>
      <c r="I17" s="6"/>
    </row>
    <row r="18" spans="1:9" ht="18" customHeight="1">
      <c r="A18" s="6"/>
      <c r="B18" s="6"/>
      <c r="C18" s="6"/>
      <c r="D18" s="6"/>
      <c r="E18" s="11"/>
      <c r="F18" s="6"/>
      <c r="G18" s="6"/>
      <c r="H18" s="6"/>
      <c r="I18" s="6"/>
    </row>
    <row r="19" spans="1:9" ht="18" customHeight="1">
      <c r="A19" s="6"/>
      <c r="B19" s="6"/>
      <c r="C19" s="6"/>
      <c r="D19" s="6"/>
      <c r="E19" s="11"/>
      <c r="F19" s="6"/>
      <c r="G19" s="6"/>
      <c r="H19" s="6"/>
      <c r="I19" s="6"/>
    </row>
    <row r="20" spans="1:9" ht="18" customHeight="1">
      <c r="A20" s="6"/>
      <c r="B20" s="6"/>
      <c r="C20" s="6"/>
      <c r="D20" s="6"/>
      <c r="E20" s="11"/>
      <c r="F20" s="6"/>
      <c r="G20" s="6"/>
      <c r="H20" s="6"/>
      <c r="I20" s="6"/>
    </row>
  </sheetData>
  <hyperlinks>
    <hyperlink ref="F2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024"/>
  <sheetViews>
    <sheetView workbookViewId="0">
      <selection activeCell="F14" sqref="F14"/>
    </sheetView>
  </sheetViews>
  <sheetFormatPr defaultColWidth="17.28515625" defaultRowHeight="15" customHeight="1"/>
  <cols>
    <col min="1" max="1" width="4.140625" customWidth="1"/>
    <col min="2" max="2" width="13.85546875" customWidth="1"/>
    <col min="3" max="3" width="11" customWidth="1"/>
    <col min="4" max="4" width="18.28515625" customWidth="1"/>
    <col min="5" max="5" width="11.5703125" customWidth="1"/>
    <col min="6" max="6" width="12" customWidth="1"/>
    <col min="7" max="7" width="12.28515625" customWidth="1"/>
    <col min="8" max="9" width="14.5703125" customWidth="1"/>
    <col min="10" max="10" width="14.85546875" customWidth="1"/>
    <col min="11" max="11" width="14.5703125" customWidth="1"/>
    <col min="12" max="13" width="11" customWidth="1"/>
  </cols>
  <sheetData>
    <row r="1" spans="1:12" ht="24" customHeight="1">
      <c r="A1" s="6"/>
      <c r="B1" s="13"/>
      <c r="C1" s="6"/>
      <c r="D1" s="6"/>
      <c r="E1" s="6"/>
      <c r="F1" s="6"/>
      <c r="G1" s="6"/>
      <c r="H1" s="6"/>
      <c r="I1" s="6"/>
      <c r="J1" s="6"/>
      <c r="K1" s="6"/>
    </row>
    <row r="2" spans="1:12" ht="20.25" customHeight="1">
      <c r="A2" s="6"/>
      <c r="B2" s="9" t="s">
        <v>12</v>
      </c>
      <c r="C2" s="6"/>
      <c r="D2" s="6"/>
      <c r="E2" s="6"/>
      <c r="F2" s="6"/>
      <c r="G2" s="6"/>
      <c r="H2" s="6"/>
      <c r="I2" s="6"/>
      <c r="J2" s="6"/>
      <c r="K2" s="6"/>
    </row>
    <row r="3" spans="1:12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8" customHeight="1">
      <c r="A4" s="6"/>
      <c r="B4" s="15" t="s">
        <v>14</v>
      </c>
      <c r="C4" s="17"/>
      <c r="D4" s="17" t="s">
        <v>20</v>
      </c>
      <c r="E4" s="12" t="s">
        <v>21</v>
      </c>
      <c r="F4" s="6" t="s">
        <v>22</v>
      </c>
      <c r="G4" s="6"/>
      <c r="H4" s="19" t="s">
        <v>23</v>
      </c>
      <c r="I4" s="21">
        <v>18</v>
      </c>
      <c r="J4" s="6"/>
      <c r="K4" s="6"/>
    </row>
    <row r="5" spans="1:12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ht="18" customHeight="1">
      <c r="A6" s="6"/>
      <c r="B6" s="6"/>
      <c r="C6" s="6"/>
      <c r="D6" s="6"/>
      <c r="E6" s="6"/>
      <c r="F6" s="27">
        <f>SUM(arv)</f>
        <v>12</v>
      </c>
      <c r="G6" s="29" t="s">
        <v>47</v>
      </c>
      <c r="H6" s="32">
        <f>SUM(maks_kta)</f>
        <v>9838</v>
      </c>
      <c r="I6" s="32">
        <f>SUM(km)</f>
        <v>1770.84</v>
      </c>
      <c r="J6" s="32">
        <f>SUM(maks_kga)</f>
        <v>11608.84</v>
      </c>
      <c r="K6" s="6"/>
    </row>
    <row r="7" spans="1:12" ht="18" customHeight="1">
      <c r="A7" s="6"/>
      <c r="B7" s="6"/>
      <c r="C7" s="6"/>
      <c r="D7" s="6"/>
      <c r="E7" s="6"/>
      <c r="F7" s="11"/>
      <c r="G7" s="6"/>
      <c r="H7" s="6"/>
      <c r="I7" s="6"/>
      <c r="J7" s="6"/>
      <c r="K7" s="6"/>
    </row>
    <row r="8" spans="1:12" ht="26.25" customHeight="1">
      <c r="A8" s="6"/>
      <c r="B8" s="34" t="s">
        <v>70</v>
      </c>
      <c r="C8" s="34" t="s">
        <v>71</v>
      </c>
      <c r="D8" s="35" t="s">
        <v>72</v>
      </c>
      <c r="E8" s="35" t="s">
        <v>73</v>
      </c>
      <c r="F8" s="34" t="s">
        <v>74</v>
      </c>
      <c r="G8" s="34" t="s">
        <v>75</v>
      </c>
      <c r="H8" s="36" t="s">
        <v>76</v>
      </c>
      <c r="I8" s="36" t="s">
        <v>77</v>
      </c>
      <c r="J8" s="36" t="s">
        <v>78</v>
      </c>
      <c r="K8" s="36" t="s">
        <v>79</v>
      </c>
    </row>
    <row r="9" spans="1:12" ht="18" customHeight="1">
      <c r="A9" s="6"/>
      <c r="B9" s="38" t="s">
        <v>80</v>
      </c>
      <c r="C9" s="38">
        <v>1</v>
      </c>
      <c r="D9" s="40" t="s">
        <v>82</v>
      </c>
      <c r="E9" s="40" t="s">
        <v>85</v>
      </c>
      <c r="F9" s="38">
        <v>5</v>
      </c>
      <c r="G9" s="41">
        <f>VLOOKUP(mark, Arvutid, 5, 0)</f>
        <v>1149</v>
      </c>
      <c r="H9" s="42">
        <f>hind * arv</f>
        <v>5745</v>
      </c>
      <c r="I9" s="42">
        <f>maks_kta*(km_pr/100)</f>
        <v>1034.0999999999999</v>
      </c>
      <c r="J9" s="42">
        <f>maks_kta+km</f>
        <v>6779.1</v>
      </c>
      <c r="K9" s="43" t="str">
        <f>INDEX(T_kauplus, MATCH(müüja, T_nimi, 0))</f>
        <v>Lasnamäe</v>
      </c>
      <c r="L9" s="43">
        <f>MATCH(müüja, T_nimi, 0)</f>
        <v>7</v>
      </c>
    </row>
    <row r="10" spans="1:12" ht="18" customHeight="1">
      <c r="A10" s="6"/>
      <c r="B10" s="38" t="s">
        <v>101</v>
      </c>
      <c r="C10" s="38">
        <v>2</v>
      </c>
      <c r="D10" s="40" t="s">
        <v>102</v>
      </c>
      <c r="E10" s="40" t="s">
        <v>103</v>
      </c>
      <c r="F10" s="38">
        <v>3</v>
      </c>
      <c r="G10" s="41">
        <f>VLOOKUP(mark, Arvutid, 5, 0)</f>
        <v>699</v>
      </c>
      <c r="H10" s="42">
        <f>hind * arv</f>
        <v>2097</v>
      </c>
      <c r="I10" s="42">
        <f>maks_kta*(km_pr/100)</f>
        <v>377.46</v>
      </c>
      <c r="J10" s="42">
        <f>maks_kta+km</f>
        <v>2474.46</v>
      </c>
      <c r="K10" s="43" t="str">
        <f>INDEX(T_kauplus, MATCH(müüja, T_nimi, 0))</f>
        <v>Keldrimäe</v>
      </c>
    </row>
    <row r="11" spans="1:12" ht="18" customHeight="1">
      <c r="A11" s="6"/>
      <c r="B11" s="38" t="s">
        <v>111</v>
      </c>
      <c r="C11" s="38">
        <v>3</v>
      </c>
      <c r="D11" s="40" t="s">
        <v>108</v>
      </c>
      <c r="E11" s="40" t="s">
        <v>114</v>
      </c>
      <c r="F11" s="38">
        <v>4</v>
      </c>
      <c r="G11" s="41">
        <f>VLOOKUP(mark, Arvutid, 5, 0)</f>
        <v>499</v>
      </c>
      <c r="H11" s="42">
        <f>hind * arv</f>
        <v>1996</v>
      </c>
      <c r="I11" s="42">
        <f>maks_kta*(km_pr/100)</f>
        <v>359.28</v>
      </c>
      <c r="J11" s="42">
        <f>maks_kta+km</f>
        <v>2355.2799999999997</v>
      </c>
      <c r="K11" s="43" t="str">
        <f>INDEX(T_kauplus, MATCH(müüja, T_nimi, 0))</f>
        <v>Õismäe</v>
      </c>
    </row>
    <row r="12" spans="1:12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" customHeight="1"/>
    <row r="22" spans="1:11" ht="18" customHeight="1"/>
    <row r="23" spans="1:11" ht="18" customHeight="1"/>
    <row r="24" spans="1:11" ht="18" customHeight="1"/>
    <row r="25" spans="1:11" ht="18" customHeight="1"/>
    <row r="26" spans="1:11" ht="18" customHeight="1"/>
    <row r="27" spans="1:11" ht="18" customHeight="1"/>
    <row r="28" spans="1:11" ht="18" customHeight="1"/>
    <row r="29" spans="1:11" ht="18" customHeight="1"/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</sheetData>
  <dataValidations count="2">
    <dataValidation type="list" sqref="E9:E40">
      <formula1>K_mark</formula1>
    </dataValidation>
    <dataValidation type="list" sqref="D9:D40">
      <formula1>T_nimi</formula1>
    </dataValidation>
  </dataValidations>
  <hyperlinks>
    <hyperlink ref="E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G20"/>
  <sheetViews>
    <sheetView workbookViewId="0"/>
  </sheetViews>
  <sheetFormatPr defaultColWidth="17.28515625" defaultRowHeight="15" customHeight="1"/>
  <cols>
    <col min="1" max="1" width="11" customWidth="1"/>
    <col min="2" max="2" width="17.85546875" customWidth="1"/>
    <col min="3" max="3" width="14.28515625" customWidth="1"/>
    <col min="4" max="4" width="16.5703125" customWidth="1"/>
    <col min="5" max="10" width="11" customWidth="1"/>
  </cols>
  <sheetData>
    <row r="1" spans="2:7" ht="25.5" customHeight="1">
      <c r="B1" s="24"/>
      <c r="C1" s="24"/>
      <c r="D1" s="24"/>
    </row>
    <row r="2" spans="2:7" ht="20.25" customHeight="1">
      <c r="B2" s="24"/>
      <c r="C2" s="24"/>
      <c r="D2" s="9" t="s">
        <v>30</v>
      </c>
      <c r="F2" s="30" t="s">
        <v>31</v>
      </c>
    </row>
    <row r="3" spans="2:7">
      <c r="B3" s="24"/>
      <c r="C3" s="24"/>
      <c r="D3" s="24"/>
    </row>
    <row r="4" spans="2:7" ht="18" customHeight="1">
      <c r="B4" s="7" t="s">
        <v>52</v>
      </c>
      <c r="C4" s="24"/>
      <c r="D4" s="24"/>
      <c r="F4" s="12" t="s">
        <v>53</v>
      </c>
      <c r="G4" s="6" t="s">
        <v>58</v>
      </c>
    </row>
    <row r="5" spans="2:7">
      <c r="B5" s="24"/>
      <c r="C5" s="24"/>
      <c r="D5" s="24"/>
    </row>
    <row r="6" spans="2:7" ht="18" customHeight="1">
      <c r="B6" s="30" t="s">
        <v>59</v>
      </c>
      <c r="C6" s="24"/>
      <c r="D6" s="24"/>
    </row>
    <row r="7" spans="2:7">
      <c r="B7" s="24"/>
      <c r="C7" s="24"/>
      <c r="D7" s="24"/>
    </row>
    <row r="8" spans="2:7" ht="21" customHeight="1">
      <c r="B8" s="14" t="s">
        <v>62</v>
      </c>
      <c r="C8" s="14" t="s">
        <v>63</v>
      </c>
      <c r="D8" s="31" t="s">
        <v>64</v>
      </c>
    </row>
    <row r="9" spans="2:7" ht="21" customHeight="1">
      <c r="B9" s="20" t="s">
        <v>65</v>
      </c>
      <c r="C9" s="33" t="s">
        <v>66</v>
      </c>
      <c r="D9" s="26"/>
    </row>
    <row r="10" spans="2:7" ht="21" customHeight="1">
      <c r="B10" s="20" t="s">
        <v>67</v>
      </c>
      <c r="C10" s="22"/>
      <c r="D10" s="26"/>
    </row>
    <row r="11" spans="2:7" ht="21" customHeight="1">
      <c r="B11" s="20" t="s">
        <v>68</v>
      </c>
      <c r="C11" s="22"/>
      <c r="D11" s="26"/>
    </row>
    <row r="12" spans="2:7" ht="21" customHeight="1">
      <c r="B12" s="20" t="s">
        <v>69</v>
      </c>
      <c r="C12" s="22"/>
      <c r="D12" s="26"/>
    </row>
    <row r="13" spans="2:7">
      <c r="B13" s="24"/>
      <c r="C13" s="24"/>
      <c r="D13" s="24"/>
    </row>
    <row r="14" spans="2:7">
      <c r="B14" s="24"/>
      <c r="C14" s="24"/>
      <c r="D14" s="24"/>
    </row>
    <row r="15" spans="2:7">
      <c r="B15" s="24"/>
      <c r="C15" s="24"/>
      <c r="D15" s="24"/>
    </row>
    <row r="16" spans="2:7">
      <c r="B16" s="24"/>
      <c r="C16" s="24"/>
      <c r="D16" s="24"/>
    </row>
    <row r="17" spans="2:4">
      <c r="B17" s="24"/>
      <c r="C17" s="24"/>
      <c r="D17" s="24"/>
    </row>
    <row r="18" spans="2:4">
      <c r="B18" s="24"/>
      <c r="C18" s="24"/>
      <c r="D18" s="24"/>
    </row>
    <row r="19" spans="2:4">
      <c r="B19" s="24"/>
      <c r="C19" s="24"/>
      <c r="D19" s="24"/>
    </row>
    <row r="20" spans="2:4">
      <c r="B20" s="24"/>
      <c r="C20" s="24"/>
      <c r="D20" s="24"/>
    </row>
  </sheetData>
  <hyperlinks>
    <hyperlink ref="F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20"/>
  <sheetViews>
    <sheetView showGridLines="0" workbookViewId="0"/>
  </sheetViews>
  <sheetFormatPr defaultColWidth="17.28515625" defaultRowHeight="15" customHeight="1"/>
  <cols>
    <col min="1" max="1" width="8" customWidth="1"/>
    <col min="2" max="4" width="9.42578125" customWidth="1"/>
    <col min="5" max="5" width="11" customWidth="1"/>
    <col min="6" max="6" width="13.5703125" customWidth="1"/>
    <col min="7" max="7" width="11" customWidth="1"/>
    <col min="8" max="8" width="18.140625" customWidth="1"/>
    <col min="9" max="12" width="11" customWidth="1"/>
  </cols>
  <sheetData>
    <row r="1" spans="1:10" ht="23.2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>
      <c r="A2" s="24"/>
      <c r="B2" s="24"/>
      <c r="C2" s="24"/>
      <c r="D2" s="24"/>
      <c r="F2" s="24"/>
      <c r="H2" s="24"/>
    </row>
    <row r="3" spans="1:10">
      <c r="A3" s="24"/>
      <c r="B3" s="24"/>
      <c r="C3" s="24"/>
      <c r="D3" s="24"/>
      <c r="F3" s="24"/>
      <c r="H3" s="24"/>
    </row>
    <row r="4" spans="1:10">
      <c r="A4" s="24"/>
      <c r="B4" s="24"/>
      <c r="C4" s="24"/>
      <c r="D4" s="24"/>
      <c r="F4" s="24"/>
      <c r="H4" s="24"/>
    </row>
    <row r="5" spans="1:10">
      <c r="A5" s="24"/>
      <c r="B5" s="24"/>
      <c r="C5" s="24"/>
      <c r="D5" s="24"/>
      <c r="F5" s="24"/>
      <c r="H5" s="24"/>
    </row>
    <row r="6" spans="1:10">
      <c r="A6" s="24"/>
      <c r="B6" s="24"/>
      <c r="C6" s="24"/>
      <c r="D6" s="24"/>
      <c r="F6" s="24"/>
      <c r="H6" s="24"/>
    </row>
    <row r="7" spans="1:10">
      <c r="A7" s="24"/>
      <c r="B7" s="24"/>
      <c r="C7" s="24"/>
      <c r="D7" s="24"/>
      <c r="F7" s="24"/>
      <c r="H7" s="24"/>
    </row>
    <row r="8" spans="1:10">
      <c r="A8" s="24"/>
      <c r="B8" s="24"/>
      <c r="C8" s="24"/>
      <c r="D8" s="24"/>
      <c r="F8" s="24"/>
      <c r="H8" s="24"/>
    </row>
    <row r="9" spans="1:10">
      <c r="A9" s="24"/>
      <c r="B9" s="24"/>
      <c r="C9" s="24"/>
      <c r="D9" s="24"/>
      <c r="F9" s="24"/>
      <c r="H9" s="24"/>
    </row>
    <row r="10" spans="1:10">
      <c r="A10" s="24"/>
      <c r="B10" s="24"/>
      <c r="C10" s="24"/>
      <c r="D10" s="24"/>
      <c r="F10" s="24"/>
      <c r="H10" s="24"/>
    </row>
    <row r="11" spans="1:10">
      <c r="A11" s="24"/>
      <c r="B11" s="24"/>
      <c r="C11" s="24"/>
      <c r="D11" s="24"/>
      <c r="F11" s="24"/>
      <c r="H11" s="24"/>
    </row>
    <row r="12" spans="1:10">
      <c r="A12" s="24"/>
      <c r="B12" s="24"/>
      <c r="C12" s="24"/>
      <c r="D12" s="24"/>
      <c r="F12" s="24"/>
      <c r="H12" s="24"/>
    </row>
    <row r="13" spans="1:10">
      <c r="A13" s="24"/>
      <c r="B13" s="24"/>
      <c r="C13" s="24"/>
      <c r="D13" s="24"/>
      <c r="F13" s="24"/>
      <c r="H13" s="24"/>
    </row>
    <row r="14" spans="1:10">
      <c r="A14" s="24"/>
      <c r="B14" s="24"/>
      <c r="C14" s="24"/>
      <c r="D14" s="24"/>
      <c r="F14" s="24"/>
      <c r="H14" s="24"/>
    </row>
    <row r="15" spans="1:10">
      <c r="A15" s="24"/>
      <c r="B15" s="24"/>
      <c r="C15" s="24"/>
      <c r="D15" s="24"/>
      <c r="F15" s="24"/>
      <c r="H15" s="24"/>
    </row>
    <row r="16" spans="1:10">
      <c r="A16" s="24"/>
      <c r="B16" s="24"/>
      <c r="C16" s="24"/>
      <c r="D16" s="24"/>
      <c r="F16" s="24"/>
      <c r="H16" s="24"/>
    </row>
    <row r="17" spans="1:8">
      <c r="A17" s="24"/>
      <c r="B17" s="24"/>
      <c r="C17" s="24"/>
      <c r="D17" s="24"/>
      <c r="F17" s="24"/>
      <c r="H17" s="24"/>
    </row>
    <row r="18" spans="1:8">
      <c r="A18" s="24"/>
      <c r="B18" s="24"/>
      <c r="C18" s="24"/>
      <c r="D18" s="24"/>
      <c r="F18" s="24"/>
      <c r="H18" s="24"/>
    </row>
    <row r="19" spans="1:8">
      <c r="A19" s="24"/>
      <c r="B19" s="24"/>
      <c r="C19" s="24"/>
      <c r="D19" s="24"/>
      <c r="F19" s="24"/>
      <c r="H19" s="24"/>
    </row>
    <row r="20" spans="1:8">
      <c r="A20" s="24"/>
      <c r="B20" s="24"/>
      <c r="C20" s="24"/>
      <c r="D20" s="24"/>
      <c r="F20" s="24"/>
      <c r="H20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start</vt:lpstr>
      <vt:lpstr>ÜP</vt:lpstr>
      <vt:lpstr>Anaüüsl</vt:lpstr>
      <vt:lpstr>Struktuur</vt:lpstr>
      <vt:lpstr>Arvutid</vt:lpstr>
      <vt:lpstr>Töötajad</vt:lpstr>
      <vt:lpstr>Müügid</vt:lpstr>
      <vt:lpstr>Koond_1</vt:lpstr>
      <vt:lpstr>Risttabelid</vt:lpstr>
      <vt:lpstr>Sheet1</vt:lpstr>
      <vt:lpstr>arv</vt:lpstr>
      <vt:lpstr>arve</vt:lpstr>
      <vt:lpstr>Arvutid</vt:lpstr>
      <vt:lpstr>hind</vt:lpstr>
      <vt:lpstr>K_mark</vt:lpstr>
      <vt:lpstr>kauplus</vt:lpstr>
      <vt:lpstr>km</vt:lpstr>
      <vt:lpstr>km_pr</vt:lpstr>
      <vt:lpstr>kood</vt:lpstr>
      <vt:lpstr>kuupäev</vt:lpstr>
      <vt:lpstr>maks_kga</vt:lpstr>
      <vt:lpstr>maks_kta</vt:lpstr>
      <vt:lpstr>mark</vt:lpstr>
      <vt:lpstr>Müügid</vt:lpstr>
      <vt:lpstr>müüja</vt:lpstr>
      <vt:lpstr>T_kauplus</vt:lpstr>
      <vt:lpstr>T_nimi</vt:lpstr>
      <vt:lpstr>Töötajad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2015-02-11T16:39:19Z</dcterms:created>
  <dcterms:modified xsi:type="dcterms:W3CDTF">2015-04-16T06:58:40Z</dcterms:modified>
</cp:coreProperties>
</file>